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media/image4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nE-S Berechnung" sheetId="1" state="visible" r:id="rId2"/>
    <sheet name="MinE-V Berechnung 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<sst xmlns="http://schemas.openxmlformats.org/spreadsheetml/2006/main" count="90" uniqueCount="33">
  <si>
    <t xml:space="preserve">Model</t>
  </si>
  <si>
    <t xml:space="preserve">Door width/Planet length</t>
  </si>
  <si>
    <t xml:space="preserve">Planet MinE F-S / MinE-S</t>
  </si>
  <si>
    <t xml:space="preserve">mm</t>
  </si>
  <si>
    <t xml:space="preserve">Messwerte bei 1050mm</t>
  </si>
  <si>
    <t xml:space="preserve">x1</t>
  </si>
  <si>
    <t xml:space="preserve">y1</t>
  </si>
  <si>
    <t xml:space="preserve">x2</t>
  </si>
  <si>
    <t xml:space="preserve">y2</t>
  </si>
  <si>
    <t xml:space="preserve">x3</t>
  </si>
  <si>
    <t xml:space="preserve">y3</t>
  </si>
  <si>
    <t xml:space="preserve">Annahme: linearer Kurvenverlauf</t>
  </si>
  <si>
    <t xml:space="preserve">y1050</t>
  </si>
  <si>
    <t xml:space="preserve">y625</t>
  </si>
  <si>
    <t xml:space="preserve">Input</t>
  </si>
  <si>
    <t xml:space="preserve">Result = Output</t>
  </si>
  <si>
    <t xml:space="preserve">Air Flow in m^3/h</t>
  </si>
  <si>
    <t xml:space="preserve">m^3/h</t>
  </si>
  <si>
    <t xml:space="preserve">produce</t>
  </si>
  <si>
    <t xml:space="preserve">Pressure difference approx.</t>
  </si>
  <si>
    <t xml:space="preserve">Pa</t>
  </si>
  <si>
    <t xml:space="preserve">or</t>
  </si>
  <si>
    <t xml:space="preserve">or Air Flow in l/s</t>
  </si>
  <si>
    <t xml:space="preserve">l/s</t>
  </si>
  <si>
    <t xml:space="preserve">Pressure difference</t>
  </si>
  <si>
    <t xml:space="preserve">Air Flow approx.</t>
  </si>
  <si>
    <t xml:space="preserve">Assumption:</t>
  </si>
  <si>
    <t xml:space="preserve">linear system of equations</t>
  </si>
  <si>
    <t xml:space="preserve">Basis: </t>
  </si>
  <si>
    <t xml:space="preserve">messure protocol air flow/pressure</t>
  </si>
  <si>
    <t xml:space="preserve">Planet MinE F-V /MinE-V</t>
  </si>
  <si>
    <t xml:space="preserve">yBerechnet</t>
  </si>
  <si>
    <t xml:space="preserve">yBrechnet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</si>
</sst>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1"/>
      <color rgb="FF000000"/>
      <name val="Cambria Math"/>
      <family val="1"/>
      <charset val="238"/>
    </font>
    <font>
      <sz val="11"/>
      <color rgb="FF000000"/>
      <name val="Calibri"/>
      <family val="0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76</xdr:row>
      <xdr:rowOff>103320</xdr:rowOff>
    </xdr:from>
    <xdr:to>
      <xdr:col>1</xdr:col>
      <xdr:colOff>852480</xdr:colOff>
      <xdr:row>77</xdr:row>
      <xdr:rowOff>52920</xdr:rowOff>
    </xdr:to>
    <xdr:sp>
      <xdr:nvSpPr>
        <xdr:cNvPr id="0" name="Textfeld 1"/>
        <xdr:cNvSpPr/>
      </xdr:nvSpPr>
      <xdr:spPr>
        <a:xfrm>
          <a:off x="0" y="11342880"/>
          <a:ext cx="2485800" cy="140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0" rIns="0" tIns="0" bIns="0" anchor="t">
          <a:spAutoFit/>
        </a:bodyPr>
        <a:p>
          <a:pPr>
            <a:lnSpc>
              <a:spcPct val="100000"/>
            </a:lnSpc>
          </a:pPr>
          <a:r>
            <a:rPr b="0" lang="de-CH" sz="1100" spc="-1" strike="noStrike">
              <a:solidFill>
                <a:srgbClr val="000000"/>
              </a:solidFill>
              <a:latin typeface="Cambria Math"/>
            </a:rPr>
            <a:t>𝑦</a:t>
          </a:r>
          <a:r>
            <a:rPr b="0" lang="de-CH" sz="1100" spc="-1" strike="noStrike">
              <a:solidFill>
                <a:srgbClr val="000000"/>
              </a:solidFill>
              <a:latin typeface="Cambria Math"/>
            </a:rPr>
            <a:t>=𝑦2+(𝑦3−𝑦2)/(𝑥3−𝑥2)∗ (𝑥−𝑥2)</a:t>
          </a:r>
          <a:endParaRPr b="0" lang="cs-CZ" sz="11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4</xdr:col>
      <xdr:colOff>902880</xdr:colOff>
      <xdr:row>75</xdr:row>
      <xdr:rowOff>14400</xdr:rowOff>
    </xdr:to>
    <xdr:pic>
      <xdr:nvPicPr>
        <xdr:cNvPr id="1" name="Grafik 4" descr=""/>
        <xdr:cNvPicPr/>
      </xdr:nvPicPr>
      <xdr:blipFill>
        <a:blip r:embed="rId1"/>
        <a:stretch/>
      </xdr:blipFill>
      <xdr:spPr>
        <a:xfrm>
          <a:off x="0" y="3429000"/>
          <a:ext cx="4974480" cy="7634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4</xdr:col>
      <xdr:colOff>1643040</xdr:colOff>
      <xdr:row>79</xdr:row>
      <xdr:rowOff>140040</xdr:rowOff>
    </xdr:to>
    <xdr:sp>
      <xdr:nvSpPr>
        <xdr:cNvPr id="2" name="Textfeld 5"/>
        <xdr:cNvSpPr/>
      </xdr:nvSpPr>
      <xdr:spPr>
        <a:xfrm>
          <a:off x="0" y="11810880"/>
          <a:ext cx="5714640" cy="140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0" rIns="0" tIns="0" bIns="0" anchor="t">
          <a:spAutoFit/>
        </a:bodyPr>
        <a:p>
          <a:pPr>
            <a:lnSpc>
              <a:spcPct val="100000"/>
            </a:lnSpc>
          </a:pPr>
          <a:r>
            <a:rPr b="0" lang="de-CH" sz="1100" spc="-1" strike="noStrike">
              <a:solidFill>
                <a:srgbClr val="000000"/>
              </a:solidFill>
              <a:latin typeface="Cambria Math"/>
            </a:rPr>
            <a:t>𝑦 𝑣𝑜𝑙𝑢𝑚𝑒𝑛𝑠𝑡𝑟𝑜𝑚</a:t>
          </a:r>
          <a:r>
            <a:rPr b="0" lang="de-CH" sz="1100" spc="-1" strike="noStrike">
              <a:solidFill>
                <a:srgbClr val="000000"/>
              </a:solidFill>
              <a:latin typeface="Cambria Math"/>
            </a:rPr>
            <a:t>=𝑦2 (𝑙ä𝑛𝑔𝑒)+(𝑦3 (𝑙ä𝑛𝑔𝑒)−𝑦2(𝑙ä𝑛𝑔𝑒))/(𝑥3 −𝑥2 )∗ (𝑥 𝐷𝑟𝑢𝑐𝑘𝑑𝑖𝑓𝑓𝑒𝑟𝑒𝑛𝑧−𝑥2)</a:t>
          </a:r>
          <a:endParaRPr b="0" lang="cs-CZ" sz="11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243360</xdr:colOff>
      <xdr:row>81</xdr:row>
      <xdr:rowOff>124560</xdr:rowOff>
    </xdr:from>
    <xdr:to>
      <xdr:col>3</xdr:col>
      <xdr:colOff>497880</xdr:colOff>
      <xdr:row>83</xdr:row>
      <xdr:rowOff>143280</xdr:rowOff>
    </xdr:to>
    <xdr:sp>
      <xdr:nvSpPr>
        <xdr:cNvPr id="3" name="Textfeld 6"/>
        <xdr:cNvSpPr/>
      </xdr:nvSpPr>
      <xdr:spPr>
        <a:xfrm>
          <a:off x="243360" y="12316680"/>
          <a:ext cx="3590640" cy="39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0" rIns="0" tIns="0" bIns="0" anchor="t">
          <a:noAutofit/>
        </a:bodyPr>
        <a:p>
          <a:pPr>
            <a:lnSpc>
              <a:spcPct val="100000"/>
            </a:lnSpc>
          </a:pPr>
          <a:r>
            <a:rPr b="0" lang="de-CH" sz="1100" spc="-1" strike="noStrike">
              <a:solidFill>
                <a:srgbClr val="000000"/>
              </a:solidFill>
              <a:latin typeface="Calibri"/>
            </a:rPr>
            <a:t>x</a:t>
          </a:r>
          <a:r>
            <a:rPr b="0" lang="de-CH" sz="1100" spc="-1" strike="noStrike">
              <a:solidFill>
                <a:srgbClr val="000000"/>
              </a:solidFill>
              <a:latin typeface="Cambria Math"/>
            </a:rPr>
            <a:t> 𝐷𝑟𝑢𝑐𝑘𝑑𝑖𝑓𝑓𝑒𝑟𝑒𝑛𝑧=(</a:t>
          </a:r>
          <a:r>
            <a:rPr b="0" lang="de-CH" sz="1100" spc="-1" strike="noStrike">
              <a:solidFill>
                <a:srgbClr val="000000"/>
              </a:solidFill>
              <a:latin typeface="Calibri"/>
            </a:rPr>
            <a:t>(𝑉𝑜𝑙𝑢𝑚𝑒𝑛𝑠𝑡𝑟𝑜𝑚−𝑦2 (𝑙ä𝑛𝑔𝑒))</a:t>
          </a:r>
          <a:r>
            <a:rPr b="0" lang="de-CH" sz="1100" spc="-1" strike="noStrike">
              <a:solidFill>
                <a:srgbClr val="000000"/>
              </a:solidFill>
              <a:latin typeface="Cambria Math"/>
            </a:rPr>
            <a:t>)/((𝑦3 (𝑙ä𝑛𝑔𝑒)−𝑦2 (𝑙ä𝑛𝑔𝑒))/(𝑥3−𝑥2))+𝑥2</a:t>
          </a:r>
          <a:endParaRPr b="0" lang="cs-CZ" sz="11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76</xdr:row>
      <xdr:rowOff>103320</xdr:rowOff>
    </xdr:from>
    <xdr:to>
      <xdr:col>1</xdr:col>
      <xdr:colOff>852480</xdr:colOff>
      <xdr:row>77</xdr:row>
      <xdr:rowOff>52920</xdr:rowOff>
    </xdr:to>
    <xdr:sp>
      <xdr:nvSpPr>
        <xdr:cNvPr id="4" name="Textfeld 1"/>
        <xdr:cNvSpPr/>
      </xdr:nvSpPr>
      <xdr:spPr>
        <a:xfrm>
          <a:off x="0" y="11342880"/>
          <a:ext cx="2485800" cy="140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0" rIns="0" tIns="0" bIns="0" anchor="t">
          <a:spAutoFit/>
        </a:bodyPr>
        <a:p>
          <a:pPr>
            <a:lnSpc>
              <a:spcPct val="100000"/>
            </a:lnSpc>
          </a:pPr>
          <a:r>
            <a:rPr b="0" lang="de-CH" sz="1100" spc="-1" strike="noStrike">
              <a:solidFill>
                <a:srgbClr val="000000"/>
              </a:solidFill>
              <a:latin typeface="Cambria Math"/>
            </a:rPr>
            <a:t>𝑦</a:t>
          </a:r>
          <a:r>
            <a:rPr b="0" lang="de-CH" sz="1100" spc="-1" strike="noStrike">
              <a:solidFill>
                <a:srgbClr val="000000"/>
              </a:solidFill>
              <a:latin typeface="Cambria Math"/>
            </a:rPr>
            <a:t>=𝑦2+(𝑦3−𝑦2)/(𝑥3−𝑥2)∗ (𝑥−𝑥2)</a:t>
          </a:r>
          <a:endParaRPr b="0" lang="cs-CZ" sz="11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4</xdr:col>
      <xdr:colOff>897480</xdr:colOff>
      <xdr:row>75</xdr:row>
      <xdr:rowOff>14400</xdr:rowOff>
    </xdr:to>
    <xdr:pic>
      <xdr:nvPicPr>
        <xdr:cNvPr id="5" name="Grafik 2" descr=""/>
        <xdr:cNvPicPr/>
      </xdr:nvPicPr>
      <xdr:blipFill>
        <a:blip r:embed="rId1"/>
        <a:stretch/>
      </xdr:blipFill>
      <xdr:spPr>
        <a:xfrm>
          <a:off x="0" y="3429000"/>
          <a:ext cx="4969080" cy="7634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4</xdr:col>
      <xdr:colOff>1643040</xdr:colOff>
      <xdr:row>79</xdr:row>
      <xdr:rowOff>140040</xdr:rowOff>
    </xdr:to>
    <xdr:sp>
      <xdr:nvSpPr>
        <xdr:cNvPr id="6" name="Textfeld 3"/>
        <xdr:cNvSpPr/>
      </xdr:nvSpPr>
      <xdr:spPr>
        <a:xfrm>
          <a:off x="0" y="11810880"/>
          <a:ext cx="5714640" cy="140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0" rIns="0" tIns="0" bIns="0" anchor="t">
          <a:spAutoFit/>
        </a:bodyPr>
        <a:p>
          <a:pPr>
            <a:lnSpc>
              <a:spcPct val="100000"/>
            </a:lnSpc>
          </a:pPr>
          <a:r>
            <a:rPr b="0" lang="de-CH" sz="1100" spc="-1" strike="noStrike">
              <a:solidFill>
                <a:srgbClr val="000000"/>
              </a:solidFill>
              <a:latin typeface="Cambria Math"/>
            </a:rPr>
            <a:t>𝑦 𝑣𝑜𝑙𝑢𝑚𝑒𝑛𝑠𝑡𝑟𝑜𝑚</a:t>
          </a:r>
          <a:r>
            <a:rPr b="0" lang="de-CH" sz="1100" spc="-1" strike="noStrike">
              <a:solidFill>
                <a:srgbClr val="000000"/>
              </a:solidFill>
              <a:latin typeface="Cambria Math"/>
            </a:rPr>
            <a:t>=𝑦2 (𝑙ä𝑛𝑔𝑒)+(𝑦3 (𝑙ä𝑛𝑔𝑒)−𝑦2(𝑙ä𝑛𝑔𝑒))/(𝑥3 −𝑥2 )∗ (𝑥 𝐷𝑟𝑢𝑐𝑘𝑑𝑖𝑓𝑓𝑒𝑟𝑒𝑛𝑧−𝑥2)</a:t>
          </a:r>
          <a:endParaRPr b="0" lang="cs-CZ" sz="11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243360</xdr:colOff>
      <xdr:row>81</xdr:row>
      <xdr:rowOff>124560</xdr:rowOff>
    </xdr:from>
    <xdr:to>
      <xdr:col>3</xdr:col>
      <xdr:colOff>497880</xdr:colOff>
      <xdr:row>83</xdr:row>
      <xdr:rowOff>143280</xdr:rowOff>
    </xdr:to>
    <xdr:sp>
      <xdr:nvSpPr>
        <xdr:cNvPr id="7" name="Textfeld 4"/>
        <xdr:cNvSpPr/>
      </xdr:nvSpPr>
      <xdr:spPr>
        <a:xfrm>
          <a:off x="243360" y="12316680"/>
          <a:ext cx="3590640" cy="39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0" rIns="0" tIns="0" bIns="0" anchor="t">
          <a:noAutofit/>
        </a:bodyPr>
        <a:p>
          <a:pPr>
            <a:lnSpc>
              <a:spcPct val="100000"/>
            </a:lnSpc>
          </a:pPr>
          <a:r>
            <a:rPr b="0" lang="de-CH" sz="1100" spc="-1" strike="noStrike">
              <a:solidFill>
                <a:srgbClr val="000000"/>
              </a:solidFill>
              <a:latin typeface="Calibri"/>
            </a:rPr>
            <a:t>x</a:t>
          </a:r>
          <a:r>
            <a:rPr b="0" lang="de-CH" sz="1100" spc="-1" strike="noStrike">
              <a:solidFill>
                <a:srgbClr val="000000"/>
              </a:solidFill>
              <a:latin typeface="Cambria Math"/>
            </a:rPr>
            <a:t> 𝐷𝑟𝑢𝑐𝑘𝑑𝑖𝑓𝑓𝑒𝑟𝑒𝑛𝑧=(</a:t>
          </a:r>
          <a:r>
            <a:rPr b="0" lang="de-CH" sz="1100" spc="-1" strike="noStrike">
              <a:solidFill>
                <a:srgbClr val="000000"/>
              </a:solidFill>
              <a:latin typeface="Calibri"/>
            </a:rPr>
            <a:t>(𝑉𝑜𝑙𝑢𝑚𝑒𝑛𝑠𝑡𝑟𝑜𝑚−𝑦2 (𝑙ä𝑛𝑔𝑒))</a:t>
          </a:r>
          <a:r>
            <a:rPr b="0" lang="de-CH" sz="1100" spc="-1" strike="noStrike">
              <a:solidFill>
                <a:srgbClr val="000000"/>
              </a:solidFill>
              <a:latin typeface="Cambria Math"/>
            </a:rPr>
            <a:t>)/((𝑦3 (𝑙ä𝑛𝑔𝑒)−𝑦2 (𝑙ä𝑛𝑔𝑒))/(𝑥3−𝑥2))+𝑥2</a:t>
          </a:r>
          <a:endParaRPr b="0" lang="cs-CZ" sz="11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90" workbookViewId="0">
      <selection pane="topLeft" activeCell="G35" activeCellId="0" sqref="G35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23.15"/>
    <col collapsed="false" customWidth="true" hidden="false" outlineLevel="0" max="2" min="2" style="0" width="15.71"/>
    <col collapsed="false" customWidth="true" hidden="false" outlineLevel="0" max="3" min="3" style="0" width="8.42"/>
    <col collapsed="false" customWidth="true" hidden="false" outlineLevel="0" max="4" min="4" style="0" width="10.42"/>
    <col collapsed="false" customWidth="true" hidden="false" outlineLevel="0" max="5" min="5" style="0" width="25.29"/>
    <col collapsed="false" customWidth="true" hidden="false" outlineLevel="0" max="6" min="6" style="0" width="13.43"/>
  </cols>
  <sheetData>
    <row r="1" s="3" customFormat="true" ht="15" hidden="false" customHeight="false" outlineLevel="0" collapsed="false">
      <c r="A1" s="1" t="s">
        <v>0</v>
      </c>
      <c r="B1" s="2" t="s">
        <v>1</v>
      </c>
      <c r="C1" s="2"/>
    </row>
    <row r="2" customFormat="false" ht="15" hidden="false" customHeight="false" outlineLevel="0" collapsed="false">
      <c r="A2" s="1" t="s">
        <v>2</v>
      </c>
      <c r="B2" s="4" t="n">
        <v>800</v>
      </c>
      <c r="C2" s="1" t="s">
        <v>3</v>
      </c>
    </row>
    <row r="3" customFormat="false" ht="15" hidden="false" customHeight="false" outlineLevel="0" collapsed="false">
      <c r="B3" s="3"/>
    </row>
    <row r="4" customFormat="false" ht="15" hidden="true" customHeight="false" outlineLevel="0" collapsed="false">
      <c r="A4" s="0" t="s">
        <v>4</v>
      </c>
      <c r="B4" s="3"/>
    </row>
    <row r="5" customFormat="false" ht="15" hidden="true" customHeight="false" outlineLevel="0" collapsed="false">
      <c r="B5" s="3"/>
    </row>
    <row r="6" customFormat="false" ht="15" hidden="true" customHeight="false" outlineLevel="0" collapsed="false">
      <c r="A6" s="0" t="s">
        <v>5</v>
      </c>
      <c r="B6" s="3" t="n">
        <v>1.6</v>
      </c>
      <c r="D6" s="0" t="s">
        <v>6</v>
      </c>
      <c r="E6" s="0" t="n">
        <v>17</v>
      </c>
    </row>
    <row r="7" customFormat="false" ht="15" hidden="true" customHeight="false" outlineLevel="0" collapsed="false">
      <c r="A7" s="0" t="s">
        <v>7</v>
      </c>
      <c r="B7" s="3" t="n">
        <v>3</v>
      </c>
      <c r="D7" s="0" t="s">
        <v>8</v>
      </c>
      <c r="E7" s="0" t="n">
        <v>26</v>
      </c>
    </row>
    <row r="8" customFormat="false" ht="15" hidden="true" customHeight="false" outlineLevel="0" collapsed="false">
      <c r="A8" s="0" t="s">
        <v>9</v>
      </c>
      <c r="B8" s="3" t="n">
        <v>3.9</v>
      </c>
      <c r="D8" s="0" t="s">
        <v>10</v>
      </c>
      <c r="E8" s="0" t="n">
        <v>30</v>
      </c>
    </row>
    <row r="9" customFormat="false" ht="15" hidden="true" customHeight="false" outlineLevel="0" collapsed="false">
      <c r="B9" s="3"/>
    </row>
    <row r="10" customFormat="false" ht="15" hidden="true" customHeight="false" outlineLevel="0" collapsed="false">
      <c r="B10" s="3"/>
    </row>
    <row r="11" customFormat="false" ht="15" hidden="true" customHeight="false" outlineLevel="0" collapsed="false">
      <c r="A11" s="0" t="s">
        <v>11</v>
      </c>
      <c r="B11" s="3"/>
    </row>
    <row r="12" customFormat="false" ht="15" hidden="true" customHeight="false" outlineLevel="0" collapsed="false">
      <c r="B12" s="3"/>
    </row>
    <row r="13" customFormat="false" ht="15" hidden="true" customHeight="false" outlineLevel="0" collapsed="false">
      <c r="A13" s="0" t="s">
        <v>5</v>
      </c>
      <c r="B13" s="3" t="n">
        <v>1.6</v>
      </c>
      <c r="D13" s="0" t="s">
        <v>12</v>
      </c>
      <c r="E13" s="0" t="n">
        <v>17</v>
      </c>
    </row>
    <row r="14" customFormat="false" ht="15" hidden="true" customHeight="false" outlineLevel="0" collapsed="false">
      <c r="B14" s="3"/>
      <c r="D14" s="0" t="s">
        <v>13</v>
      </c>
      <c r="E14" s="0" t="n">
        <f aca="false">B2/1050*E13</f>
        <v>12.952380952381</v>
      </c>
    </row>
    <row r="15" customFormat="false" ht="15" hidden="true" customHeight="false" outlineLevel="0" collapsed="false">
      <c r="B15" s="3"/>
    </row>
    <row r="16" customFormat="false" ht="15" hidden="true" customHeight="false" outlineLevel="0" collapsed="false">
      <c r="A16" s="0" t="s">
        <v>7</v>
      </c>
      <c r="B16" s="3" t="n">
        <v>3</v>
      </c>
      <c r="D16" s="0" t="s">
        <v>12</v>
      </c>
      <c r="E16" s="0" t="n">
        <v>26</v>
      </c>
    </row>
    <row r="17" customFormat="false" ht="15" hidden="true" customHeight="false" outlineLevel="0" collapsed="false">
      <c r="B17" s="3"/>
      <c r="D17" s="0" t="s">
        <v>13</v>
      </c>
      <c r="E17" s="0" t="n">
        <f aca="false">B2/1050*E16</f>
        <v>19.8095238095238</v>
      </c>
    </row>
    <row r="18" customFormat="false" ht="15" hidden="true" customHeight="false" outlineLevel="0" collapsed="false">
      <c r="B18" s="3"/>
    </row>
    <row r="19" customFormat="false" ht="15" hidden="true" customHeight="false" outlineLevel="0" collapsed="false">
      <c r="A19" s="0" t="s">
        <v>9</v>
      </c>
      <c r="B19" s="3" t="n">
        <v>3.9</v>
      </c>
      <c r="D19" s="0" t="s">
        <v>12</v>
      </c>
      <c r="E19" s="0" t="n">
        <v>30</v>
      </c>
    </row>
    <row r="20" customFormat="false" ht="15" hidden="true" customHeight="false" outlineLevel="0" collapsed="false">
      <c r="B20" s="3"/>
      <c r="D20" s="0" t="s">
        <v>13</v>
      </c>
      <c r="E20" s="0" t="n">
        <f aca="false">B2/1050*E19</f>
        <v>22.8571428571429</v>
      </c>
    </row>
    <row r="21" customFormat="false" ht="15" hidden="false" customHeight="false" outlineLevel="0" collapsed="false">
      <c r="B21" s="3"/>
    </row>
    <row r="22" s="5" customFormat="true" ht="15" hidden="false" customHeight="false" outlineLevel="0" collapsed="false">
      <c r="B22" s="6" t="s">
        <v>14</v>
      </c>
      <c r="F22" s="7" t="s">
        <v>15</v>
      </c>
    </row>
    <row r="23" customFormat="false" ht="15" hidden="false" customHeight="false" outlineLevel="0" collapsed="false">
      <c r="A23" s="3" t="s">
        <v>16</v>
      </c>
      <c r="B23" s="8" t="n">
        <v>30</v>
      </c>
      <c r="C23" s="3" t="s">
        <v>17</v>
      </c>
      <c r="D23" s="0" t="s">
        <v>18</v>
      </c>
      <c r="E23" s="0" t="s">
        <v>19</v>
      </c>
      <c r="F23" s="9" t="n">
        <f aca="false">IF(B23,ROUND((B23-E17)/((E20-E17)/(B19-B16))+B16,1),0)</f>
        <v>6</v>
      </c>
      <c r="G23" s="3" t="s">
        <v>20</v>
      </c>
    </row>
    <row r="24" customFormat="false" ht="15" hidden="false" customHeight="false" outlineLevel="0" collapsed="false">
      <c r="B24" s="3" t="s">
        <v>21</v>
      </c>
      <c r="F24" s="3"/>
    </row>
    <row r="25" customFormat="false" ht="15" hidden="false" customHeight="false" outlineLevel="0" collapsed="false">
      <c r="A25" s="3" t="s">
        <v>22</v>
      </c>
      <c r="B25" s="8"/>
      <c r="C25" s="0" t="s">
        <v>23</v>
      </c>
      <c r="D25" s="0" t="s">
        <v>18</v>
      </c>
      <c r="E25" s="0" t="s">
        <v>19</v>
      </c>
      <c r="F25" s="9" t="n">
        <f aca="false">IF(B25,ROUND((((B25*3.6)-E17)/((E20-E17)/(B19-B16))+B16),1),0)</f>
        <v>0</v>
      </c>
      <c r="G25" s="0" t="s">
        <v>20</v>
      </c>
    </row>
    <row r="26" customFormat="false" ht="15" hidden="false" customHeight="false" outlineLevel="0" collapsed="false">
      <c r="B26" s="3"/>
      <c r="F26" s="3"/>
    </row>
    <row r="27" customFormat="false" ht="15" hidden="false" customHeight="false" outlineLevel="0" collapsed="false">
      <c r="B27" s="3"/>
      <c r="F27" s="3"/>
    </row>
    <row r="28" customFormat="false" ht="15" hidden="false" customHeight="false" outlineLevel="0" collapsed="false">
      <c r="A28" s="3" t="s">
        <v>24</v>
      </c>
      <c r="B28" s="8"/>
      <c r="C28" s="0" t="s">
        <v>20</v>
      </c>
      <c r="D28" s="0" t="s">
        <v>18</v>
      </c>
      <c r="E28" s="0" t="s">
        <v>25</v>
      </c>
      <c r="F28" s="9" t="n">
        <f aca="false">IF(B28,ROUND(E17+((E20-E17)/(B19-B16))*(B28-B16),1),0)</f>
        <v>0</v>
      </c>
      <c r="G28" s="0" t="s">
        <v>17</v>
      </c>
    </row>
    <row r="29" customFormat="false" ht="15" hidden="false" customHeight="false" outlineLevel="0" collapsed="false">
      <c r="E29" s="0" t="s">
        <v>25</v>
      </c>
      <c r="F29" s="9" t="n">
        <f aca="false">ROUND(F28/3.6,1)</f>
        <v>0</v>
      </c>
      <c r="G29" s="0" t="s">
        <v>23</v>
      </c>
    </row>
    <row r="32" customFormat="false" ht="15" hidden="false" customHeight="false" outlineLevel="0" collapsed="false">
      <c r="A32" s="0" t="s">
        <v>26</v>
      </c>
      <c r="B32" s="0" t="s">
        <v>27</v>
      </c>
    </row>
    <row r="34" customFormat="false" ht="15" hidden="false" customHeight="false" outlineLevel="0" collapsed="false">
      <c r="A34" s="0" t="s">
        <v>28</v>
      </c>
      <c r="B34" s="0" t="s">
        <v>29</v>
      </c>
    </row>
  </sheetData>
  <mergeCells count="1">
    <mergeCell ref="B1:C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90" workbookViewId="0">
      <selection pane="topLeft" activeCell="F22" activeCellId="0" sqref="F22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23.15"/>
    <col collapsed="false" customWidth="true" hidden="false" outlineLevel="0" max="2" min="2" style="0" width="15.71"/>
    <col collapsed="false" customWidth="true" hidden="false" outlineLevel="0" max="3" min="3" style="0" width="8.42"/>
    <col collapsed="false" customWidth="true" hidden="false" outlineLevel="0" max="4" min="4" style="0" width="10.42"/>
    <col collapsed="false" customWidth="true" hidden="false" outlineLevel="0" max="5" min="5" style="0" width="25.29"/>
    <col collapsed="false" customWidth="true" hidden="false" outlineLevel="0" max="6" min="6" style="0" width="13.43"/>
  </cols>
  <sheetData>
    <row r="1" s="3" customFormat="true" ht="15" hidden="false" customHeight="false" outlineLevel="0" collapsed="false">
      <c r="A1" s="1" t="s">
        <v>0</v>
      </c>
      <c r="B1" s="2" t="s">
        <v>1</v>
      </c>
      <c r="C1" s="2"/>
    </row>
    <row r="2" customFormat="false" ht="15" hidden="false" customHeight="false" outlineLevel="0" collapsed="false">
      <c r="A2" s="1" t="s">
        <v>30</v>
      </c>
      <c r="B2" s="4" t="n">
        <v>800</v>
      </c>
      <c r="C2" s="1" t="s">
        <v>3</v>
      </c>
    </row>
    <row r="3" customFormat="false" ht="15" hidden="false" customHeight="false" outlineLevel="0" collapsed="false">
      <c r="B3" s="3"/>
    </row>
    <row r="4" customFormat="false" ht="15" hidden="true" customHeight="false" outlineLevel="0" collapsed="false">
      <c r="A4" s="0" t="s">
        <v>4</v>
      </c>
      <c r="B4" s="3"/>
    </row>
    <row r="5" customFormat="false" ht="15" hidden="true" customHeight="false" outlineLevel="0" collapsed="false">
      <c r="B5" s="3"/>
    </row>
    <row r="6" customFormat="false" ht="15" hidden="true" customHeight="false" outlineLevel="0" collapsed="false">
      <c r="A6" s="0" t="s">
        <v>5</v>
      </c>
      <c r="B6" s="3" t="n">
        <v>1.9</v>
      </c>
      <c r="D6" s="0" t="s">
        <v>6</v>
      </c>
      <c r="E6" s="0" t="n">
        <v>31</v>
      </c>
    </row>
    <row r="7" customFormat="false" ht="15" hidden="true" customHeight="false" outlineLevel="0" collapsed="false">
      <c r="A7" s="0" t="s">
        <v>7</v>
      </c>
      <c r="B7" s="3" t="n">
        <v>2.8</v>
      </c>
      <c r="D7" s="0" t="s">
        <v>8</v>
      </c>
      <c r="E7" s="0" t="n">
        <v>37</v>
      </c>
    </row>
    <row r="8" customFormat="false" ht="15" hidden="true" customHeight="false" outlineLevel="0" collapsed="false">
      <c r="A8" s="0" t="s">
        <v>9</v>
      </c>
      <c r="B8" s="3" t="n">
        <v>3.9</v>
      </c>
      <c r="D8" s="0" t="s">
        <v>10</v>
      </c>
      <c r="E8" s="0" t="n">
        <v>44</v>
      </c>
    </row>
    <row r="9" customFormat="false" ht="15" hidden="true" customHeight="false" outlineLevel="0" collapsed="false">
      <c r="B9" s="3"/>
    </row>
    <row r="10" customFormat="false" ht="15" hidden="true" customHeight="false" outlineLevel="0" collapsed="false">
      <c r="B10" s="3"/>
    </row>
    <row r="11" customFormat="false" ht="15" hidden="true" customHeight="false" outlineLevel="0" collapsed="false">
      <c r="A11" s="0" t="s">
        <v>11</v>
      </c>
      <c r="B11" s="3"/>
    </row>
    <row r="12" customFormat="false" ht="15" hidden="true" customHeight="false" outlineLevel="0" collapsed="false">
      <c r="B12" s="3"/>
    </row>
    <row r="13" customFormat="false" ht="15" hidden="true" customHeight="false" outlineLevel="0" collapsed="false">
      <c r="A13" s="0" t="s">
        <v>5</v>
      </c>
      <c r="B13" s="3" t="n">
        <v>1.9</v>
      </c>
      <c r="D13" s="0" t="s">
        <v>12</v>
      </c>
      <c r="E13" s="0" t="n">
        <v>31</v>
      </c>
    </row>
    <row r="14" customFormat="false" ht="15" hidden="true" customHeight="false" outlineLevel="0" collapsed="false">
      <c r="B14" s="3"/>
      <c r="D14" s="0" t="s">
        <v>31</v>
      </c>
      <c r="E14" s="0" t="n">
        <f aca="false">B2/1050*E13</f>
        <v>23.6190476190476</v>
      </c>
    </row>
    <row r="15" customFormat="false" ht="15" hidden="true" customHeight="false" outlineLevel="0" collapsed="false">
      <c r="B15" s="3"/>
    </row>
    <row r="16" customFormat="false" ht="15" hidden="true" customHeight="false" outlineLevel="0" collapsed="false">
      <c r="A16" s="0" t="s">
        <v>7</v>
      </c>
      <c r="B16" s="3" t="n">
        <v>2.8</v>
      </c>
      <c r="D16" s="0" t="s">
        <v>12</v>
      </c>
      <c r="E16" s="0" t="n">
        <v>37</v>
      </c>
    </row>
    <row r="17" customFormat="false" ht="15" hidden="true" customHeight="false" outlineLevel="0" collapsed="false">
      <c r="B17" s="3"/>
      <c r="D17" s="0" t="s">
        <v>32</v>
      </c>
      <c r="E17" s="0" t="n">
        <f aca="false">B2/1050*E16</f>
        <v>28.1904761904762</v>
      </c>
    </row>
    <row r="18" customFormat="false" ht="15" hidden="true" customHeight="false" outlineLevel="0" collapsed="false">
      <c r="B18" s="3"/>
    </row>
    <row r="19" customFormat="false" ht="15" hidden="true" customHeight="false" outlineLevel="0" collapsed="false">
      <c r="A19" s="0" t="s">
        <v>9</v>
      </c>
      <c r="B19" s="3" t="n">
        <v>3.9</v>
      </c>
      <c r="D19" s="0" t="s">
        <v>12</v>
      </c>
      <c r="E19" s="0" t="n">
        <v>44</v>
      </c>
    </row>
    <row r="20" customFormat="false" ht="15" hidden="true" customHeight="false" outlineLevel="0" collapsed="false">
      <c r="B20" s="3"/>
      <c r="D20" s="0" t="s">
        <v>31</v>
      </c>
      <c r="E20" s="0" t="n">
        <f aca="false">B2/1050*E19</f>
        <v>33.5238095238095</v>
      </c>
    </row>
    <row r="21" customFormat="false" ht="15" hidden="false" customHeight="false" outlineLevel="0" collapsed="false">
      <c r="B21" s="3"/>
    </row>
    <row r="22" s="10" customFormat="true" ht="15" hidden="false" customHeight="false" outlineLevel="0" collapsed="false">
      <c r="B22" s="6" t="s">
        <v>14</v>
      </c>
      <c r="F22" s="7" t="s">
        <v>15</v>
      </c>
    </row>
    <row r="23" customFormat="false" ht="15" hidden="false" customHeight="false" outlineLevel="0" collapsed="false">
      <c r="A23" s="3" t="s">
        <v>16</v>
      </c>
      <c r="B23" s="8" t="n">
        <v>30</v>
      </c>
      <c r="C23" s="3" t="s">
        <v>17</v>
      </c>
      <c r="D23" s="0" t="s">
        <v>18</v>
      </c>
      <c r="E23" s="0" t="s">
        <v>19</v>
      </c>
      <c r="F23" s="9" t="n">
        <f aca="false">IF(B23,ROUND((B23-E17)/((E20-E17)/(B19-B16))+B16,1),0)</f>
        <v>3.2</v>
      </c>
      <c r="G23" s="3" t="s">
        <v>20</v>
      </c>
    </row>
    <row r="24" customFormat="false" ht="15" hidden="false" customHeight="false" outlineLevel="0" collapsed="false">
      <c r="B24" s="3" t="s">
        <v>21</v>
      </c>
      <c r="F24" s="3"/>
    </row>
    <row r="25" customFormat="false" ht="15" hidden="false" customHeight="false" outlineLevel="0" collapsed="false">
      <c r="A25" s="3" t="s">
        <v>22</v>
      </c>
      <c r="B25" s="8"/>
      <c r="C25" s="0" t="s">
        <v>23</v>
      </c>
      <c r="D25" s="0" t="s">
        <v>18</v>
      </c>
      <c r="E25" s="0" t="s">
        <v>19</v>
      </c>
      <c r="F25" s="9" t="n">
        <f aca="false">IF(B25,ROUND((((B25*3.6)-E17)/((E20-E17)/(B19-B16))+B16),1),0)</f>
        <v>0</v>
      </c>
      <c r="G25" s="0" t="s">
        <v>20</v>
      </c>
    </row>
    <row r="26" customFormat="false" ht="15" hidden="false" customHeight="false" outlineLevel="0" collapsed="false">
      <c r="B26" s="3"/>
      <c r="F26" s="3"/>
    </row>
    <row r="27" customFormat="false" ht="15" hidden="false" customHeight="false" outlineLevel="0" collapsed="false">
      <c r="B27" s="3"/>
      <c r="F27" s="3"/>
    </row>
    <row r="28" customFormat="false" ht="15" hidden="false" customHeight="false" outlineLevel="0" collapsed="false">
      <c r="A28" s="3" t="s">
        <v>24</v>
      </c>
      <c r="B28" s="8"/>
      <c r="C28" s="0" t="s">
        <v>20</v>
      </c>
      <c r="D28" s="0" t="s">
        <v>18</v>
      </c>
      <c r="E28" s="0" t="s">
        <v>25</v>
      </c>
      <c r="F28" s="9" t="n">
        <f aca="false">IF(B28,ROUND(E17+((E20-E17)/(B19-B16))*(B28-B16),1),0)</f>
        <v>0</v>
      </c>
      <c r="G28" s="0" t="s">
        <v>17</v>
      </c>
    </row>
    <row r="29" customFormat="false" ht="15" hidden="false" customHeight="false" outlineLevel="0" collapsed="false">
      <c r="E29" s="0" t="s">
        <v>25</v>
      </c>
      <c r="F29" s="9" t="n">
        <f aca="false">ROUND(F28/3.6,1)</f>
        <v>0</v>
      </c>
      <c r="G29" s="0" t="s">
        <v>23</v>
      </c>
    </row>
    <row r="32" customFormat="false" ht="15" hidden="false" customHeight="false" outlineLevel="0" collapsed="false">
      <c r="A32" s="0" t="s">
        <v>26</v>
      </c>
      <c r="B32" s="0" t="s">
        <v>27</v>
      </c>
    </row>
    <row r="34" customFormat="false" ht="15" hidden="false" customHeight="false" outlineLevel="0" collapsed="false">
      <c r="A34" s="0" t="s">
        <v>28</v>
      </c>
      <c r="B34" s="0" t="s">
        <v>29</v>
      </c>
    </row>
  </sheetData>
  <mergeCells count="1">
    <mergeCell ref="B1:C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2023-03-09T12:04:45Z</dcterms:created>
  <dc:creator>Carrabs, Sandro</dc:creator>
  <dc:description/>
  <dc:language>cs-CZ</dc:language>
  <cp:lastModifiedBy>Layrón, Tomás</cp:lastModifiedBy>
  <cp:lastPrinted>2023-06-20T12:48:12Z</cp:lastPrinted>
  <dcterms:modified xsi:type="dcterms:W3CDTF">2024-04-02T14:20:13Z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